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ommuninvest\Gröna obligationer\Återrapportering investerare\Joint Nordic reporting initiative\Joint position statement\2018\Executive Summary\"/>
    </mc:Choice>
  </mc:AlternateContent>
  <xr:revisionPtr revIDLastSave="0" documentId="10_ncr:100000_{147531A6-623E-483F-900B-36BFAC3DDADC}" xr6:coauthVersionLast="31" xr6:coauthVersionMax="31" xr10:uidLastSave="{00000000-0000-0000-0000-000000000000}"/>
  <bookViews>
    <workbookView xWindow="0" yWindow="0" windowWidth="13260" windowHeight="9840" activeTab="1" xr2:uid="{00000000-000D-0000-FFFF-FFFF00000000}"/>
  </bookViews>
  <sheets>
    <sheet name="Graphs" sheetId="2" r:id="rId1"/>
    <sheet name="Tables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H9" i="2" s="1"/>
  <c r="D8" i="2"/>
  <c r="E7" i="2"/>
  <c r="D6" i="2"/>
  <c r="D4" i="2"/>
  <c r="E20" i="1" l="1"/>
  <c r="E22" i="1" s="1"/>
  <c r="E24" i="1" l="1"/>
  <c r="E23" i="1"/>
</calcChain>
</file>

<file path=xl/sharedStrings.xml><?xml version="1.0" encoding="utf-8"?>
<sst xmlns="http://schemas.openxmlformats.org/spreadsheetml/2006/main" count="53" uniqueCount="45">
  <si>
    <t>GHG emissions reduced/ avoided, tonnes CO2e/year</t>
  </si>
  <si>
    <t>Renewable energy</t>
  </si>
  <si>
    <t>Green buildings</t>
  </si>
  <si>
    <t>Energy efficiency</t>
  </si>
  <si>
    <t>Clean transportation</t>
  </si>
  <si>
    <t>Waste management</t>
  </si>
  <si>
    <t>n/a</t>
  </si>
  <si>
    <t>Adaptation measures</t>
  </si>
  <si>
    <t>Outstanding disbursed amounts to projects, SEK mn</t>
  </si>
  <si>
    <t>Impact, tonnes CO2e per SEK mn</t>
  </si>
  <si>
    <t>0.3</t>
  </si>
  <si>
    <t xml:space="preserve">Total </t>
  </si>
  <si>
    <t>Whereof impact attributable to Green Bond USD 600 mn maturing 23 April, 2019</t>
  </si>
  <si>
    <t>Impact attributable to green bond investors*</t>
  </si>
  <si>
    <t>Whereof Impact attributable to Green Bond SEK 5 bn, maturing 5 May, 2020</t>
  </si>
  <si>
    <t>Project category</t>
  </si>
  <si>
    <t>Environmental management</t>
  </si>
  <si>
    <t>Sustainable land use/environmental mgmt</t>
  </si>
  <si>
    <t>Whereof Impact attributable to Green Bond USD 500m, maturing 1 June, 2021</t>
  </si>
  <si>
    <t>Water management (see page 8)</t>
  </si>
  <si>
    <t>* Total outstanding green bonds divided by total outstanding disbursed amounts to projects (in SEK). F/X rate as of Date/Month/Year.</t>
  </si>
  <si>
    <t>11,921 MWh p.a.</t>
  </si>
  <si>
    <t xml:space="preserve">Disbursed amounts with CO2 impact, SEKm </t>
  </si>
  <si>
    <t>1,743 GWh p.a.</t>
  </si>
  <si>
    <t>30.3 tCO2e/SEKm p.a.</t>
  </si>
  <si>
    <t>Annual renewable energy generation, GWh</t>
  </si>
  <si>
    <t>Annual energy savings, MWh</t>
  </si>
  <si>
    <t xml:space="preserve">* This table presents the calculated impact in terms of CO2 reduced or avoided. Aggregated project data reported represent both ex-ante estimates and ex-post outcomes, see page YY. For information on additional project impact, see page XX. </t>
  </si>
  <si>
    <t>CO2 impact and Green indicators, based on outstanding disbursed amounts*</t>
  </si>
  <si>
    <t xml:space="preserve"> </t>
  </si>
  <si>
    <t>Disbursed to projects</t>
  </si>
  <si>
    <t>Total commitments to projects</t>
  </si>
  <si>
    <t>USD 600m green bond (04/2019)</t>
  </si>
  <si>
    <t>SEK 5bn green bond (05/2020)</t>
  </si>
  <si>
    <t>USD 500m green bond (06/2021)</t>
  </si>
  <si>
    <t>Green project portfolio distribution</t>
  </si>
  <si>
    <t>based on disbursed amounts</t>
  </si>
  <si>
    <t>Green buildings 49 %</t>
  </si>
  <si>
    <t>Renewable energy 39 %</t>
  </si>
  <si>
    <t>Water management 8 %</t>
  </si>
  <si>
    <t>Public transport 2 %</t>
  </si>
  <si>
    <t>Energy efficiency 1 %</t>
  </si>
  <si>
    <t>Waste management 1 %</t>
  </si>
  <si>
    <t>Adaptation measures 0 %</t>
  </si>
  <si>
    <t>Environmental mgmt. 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</si>
</sst>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0"/>
      <color theme="9" tint="-0.49998474074526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1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/>
    <xf numFmtId="0" fontId="6" fillId="4" borderId="0" xfId="0" applyFont="1" applyFill="1" applyAlignment="1">
      <alignment vertical="top"/>
    </xf>
    <xf numFmtId="0" fontId="7" fillId="4" borderId="0" xfId="0" applyFont="1" applyFill="1"/>
    <xf numFmtId="0" fontId="8" fillId="3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vertical="top" wrapText="1"/>
    </xf>
    <xf numFmtId="0" fontId="2" fillId="2" borderId="5" xfId="0" applyFont="1" applyFill="1" applyBorder="1"/>
    <xf numFmtId="0" fontId="8" fillId="3" borderId="7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center" indent="1"/>
    </xf>
    <xf numFmtId="0" fontId="4" fillId="4" borderId="8" xfId="0" applyFont="1" applyFill="1" applyBorder="1" applyAlignment="1">
      <alignment horizontal="center"/>
    </xf>
    <xf numFmtId="0" fontId="4" fillId="4" borderId="0" xfId="0" applyFont="1" applyFill="1"/>
    <xf numFmtId="0" fontId="9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9" fontId="9" fillId="2" borderId="6" xfId="1" applyFont="1" applyFill="1" applyBorder="1" applyAlignment="1">
      <alignment horizontal="center"/>
    </xf>
    <xf numFmtId="0" fontId="0" fillId="4" borderId="2" xfId="0" applyFill="1" applyBorder="1"/>
    <xf numFmtId="0" fontId="0" fillId="4" borderId="9" xfId="0" applyFill="1" applyBorder="1"/>
    <xf numFmtId="0" fontId="0" fillId="4" borderId="7" xfId="0" applyFill="1" applyBorder="1"/>
    <xf numFmtId="9" fontId="10" fillId="4" borderId="8" xfId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vertical="top"/>
    </xf>
    <xf numFmtId="0" fontId="10" fillId="0" borderId="11" xfId="0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/>
    <xf numFmtId="0" fontId="0" fillId="0" borderId="0" xfId="0" applyFill="1" applyAlignment="1"/>
    <xf numFmtId="0" fontId="4" fillId="0" borderId="0" xfId="0" applyFont="1" applyFill="1" applyBorder="1" applyAlignment="1"/>
    <xf numFmtId="9" fontId="0" fillId="0" borderId="0" xfId="1" applyFont="1" applyAlignment="1"/>
    <xf numFmtId="0" fontId="4" fillId="0" borderId="0" xfId="0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200" b="1"/>
              <a:t>Green bonds issuance and Green</a:t>
            </a:r>
            <a:r>
              <a:rPr lang="sv-SE" sz="1200" b="1" baseline="0"/>
              <a:t> project portfolio</a:t>
            </a:r>
            <a:endParaRPr lang="sv-SE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Graphs!$C$3</c:f>
              <c:strCache>
                <c:ptCount val="1"/>
                <c:pt idx="0">
                  <c:v>Disbursed to projects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Graphs!$B$4:$B$9</c:f>
              <c:numCache>
                <c:formatCode>General</c:formatCode>
                <c:ptCount val="6"/>
                <c:pt idx="0">
                  <c:v>2015</c:v>
                </c:pt>
                <c:pt idx="2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Graphs!$C$4:$C$9</c:f>
              <c:numCache>
                <c:formatCode>General</c:formatCode>
                <c:ptCount val="6"/>
                <c:pt idx="0">
                  <c:v>2634</c:v>
                </c:pt>
                <c:pt idx="2">
                  <c:v>14515.8</c:v>
                </c:pt>
                <c:pt idx="4">
                  <c:v>19954.900000000001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E-4D30-B96B-2C79F3207B43}"/>
            </c:ext>
          </c:extLst>
        </c:ser>
        <c:ser>
          <c:idx val="1"/>
          <c:order val="1"/>
          <c:tx>
            <c:strRef>
              <c:f>Graphs!$D$3</c:f>
              <c:strCache>
                <c:ptCount val="1"/>
                <c:pt idx="0">
                  <c:v>Total commitments to projects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  <a:effectLst/>
          </c:spPr>
          <c:invertIfNegative val="0"/>
          <c:cat>
            <c:numRef>
              <c:f>Graphs!$B$4:$B$9</c:f>
              <c:numCache>
                <c:formatCode>General</c:formatCode>
                <c:ptCount val="6"/>
                <c:pt idx="0">
                  <c:v>2015</c:v>
                </c:pt>
                <c:pt idx="2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Graphs!$D$4:$D$9</c:f>
              <c:numCache>
                <c:formatCode>General</c:formatCode>
                <c:ptCount val="6"/>
                <c:pt idx="0">
                  <c:v>2400</c:v>
                </c:pt>
                <c:pt idx="2">
                  <c:v>3266</c:v>
                </c:pt>
                <c:pt idx="4">
                  <c:v>6978.7999999999993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9E-4D30-B96B-2C79F3207B43}"/>
            </c:ext>
          </c:extLst>
        </c:ser>
        <c:ser>
          <c:idx val="2"/>
          <c:order val="2"/>
          <c:tx>
            <c:strRef>
              <c:f>Graphs!$E$3</c:f>
              <c:strCache>
                <c:ptCount val="1"/>
                <c:pt idx="0">
                  <c:v>USD 600m green bond (04/2019)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12700">
              <a:solidFill>
                <a:schemeClr val="accent1">
                  <a:lumMod val="20000"/>
                  <a:lumOff val="80000"/>
                </a:schemeClr>
              </a:solidFill>
              <a:prstDash val="lgDash"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12700">
                <a:noFill/>
                <a:prstDash val="lg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E-4D30-B96B-2C79F3207B4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12700">
                <a:noFill/>
                <a:prstDash val="lg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E-4D30-B96B-2C79F3207B43}"/>
              </c:ext>
            </c:extLst>
          </c:dPt>
          <c:cat>
            <c:numRef>
              <c:f>Graphs!$B$4:$B$9</c:f>
              <c:numCache>
                <c:formatCode>General</c:formatCode>
                <c:ptCount val="6"/>
                <c:pt idx="0">
                  <c:v>2015</c:v>
                </c:pt>
                <c:pt idx="2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Graphs!$E$4:$E$9</c:f>
              <c:numCache>
                <c:formatCode>General</c:formatCode>
                <c:ptCount val="6"/>
                <c:pt idx="1">
                  <c:v>0</c:v>
                </c:pt>
                <c:pt idx="3">
                  <c:v>5004</c:v>
                </c:pt>
                <c:pt idx="5">
                  <c:v>5004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9E-4D30-B96B-2C79F3207B43}"/>
            </c:ext>
          </c:extLst>
        </c:ser>
        <c:ser>
          <c:idx val="3"/>
          <c:order val="3"/>
          <c:tx>
            <c:strRef>
              <c:f>Graphs!$G$3</c:f>
              <c:strCache>
                <c:ptCount val="1"/>
                <c:pt idx="0">
                  <c:v>SEK 5bn green bond (05/2020)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Graphs!$B$4:$B$9</c:f>
              <c:numCache>
                <c:formatCode>General</c:formatCode>
                <c:ptCount val="6"/>
                <c:pt idx="0">
                  <c:v>2015</c:v>
                </c:pt>
                <c:pt idx="2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Graphs!$G$4:$G$9</c:f>
              <c:numCache>
                <c:formatCode>General</c:formatCode>
                <c:ptCount val="6"/>
                <c:pt idx="3">
                  <c:v>5000</c:v>
                </c:pt>
                <c:pt idx="5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9E-4D30-B96B-2C79F3207B43}"/>
            </c:ext>
          </c:extLst>
        </c:ser>
        <c:ser>
          <c:idx val="4"/>
          <c:order val="4"/>
          <c:tx>
            <c:strRef>
              <c:f>Graphs!$H$3</c:f>
              <c:strCache>
                <c:ptCount val="1"/>
                <c:pt idx="0">
                  <c:v>USD 500m green bond (06/2021)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Graphs!$B$4:$B$9</c:f>
              <c:numCache>
                <c:formatCode>General</c:formatCode>
                <c:ptCount val="6"/>
                <c:pt idx="0">
                  <c:v>2015</c:v>
                </c:pt>
                <c:pt idx="2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Graphs!$H$4:$H$9</c:f>
              <c:numCache>
                <c:formatCode>General</c:formatCode>
                <c:ptCount val="6"/>
                <c:pt idx="5">
                  <c:v>4392.5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9E-4D30-B96B-2C79F320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015584"/>
        <c:axId val="670015912"/>
      </c:barChart>
      <c:catAx>
        <c:axId val="67001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0015912"/>
        <c:crosses val="autoZero"/>
        <c:auto val="1"/>
        <c:lblAlgn val="ctr"/>
        <c:lblOffset val="100"/>
        <c:tickLblSkip val="1"/>
        <c:noMultiLvlLbl val="0"/>
      </c:catAx>
      <c:valAx>
        <c:axId val="670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b="1"/>
                  <a:t>SEK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001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/>
              <a:t>Green</a:t>
            </a:r>
            <a:r>
              <a:rPr lang="sv-SE" b="1" baseline="0"/>
              <a:t> project portfolio distribution</a:t>
            </a:r>
          </a:p>
          <a:p>
            <a:pPr>
              <a:defRPr/>
            </a:pPr>
            <a:r>
              <a:rPr lang="sv-SE" sz="1200" b="0" baseline="0"/>
              <a:t>based on disbursed amounts</a:t>
            </a:r>
            <a:endParaRPr lang="sv-SE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2465004374453194"/>
          <c:y val="0.21296296296296297"/>
          <c:w val="0.3888888888888889"/>
          <c:h val="0.648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82-4E4E-B73B-3E363FDD7864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82-4E4E-B73B-3E363FDD78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82-4E4E-B73B-3E363FDD78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82-4E4E-B73B-3E363FDD78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282-4E4E-B73B-3E363FDD78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282-4E4E-B73B-3E363FDD786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282-4E4E-B73B-3E363FDD786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282-4E4E-B73B-3E363FDD7864}"/>
              </c:ext>
            </c:extLst>
          </c:dPt>
          <c:dLbls>
            <c:delete val="1"/>
          </c:dLbls>
          <c:cat>
            <c:strRef>
              <c:f>Graphs!$B$21:$B$28</c:f>
              <c:strCache>
                <c:ptCount val="8"/>
                <c:pt idx="0">
                  <c:v>Green buildings 49 %</c:v>
                </c:pt>
                <c:pt idx="1">
                  <c:v>Renewable energy 39 %</c:v>
                </c:pt>
                <c:pt idx="2">
                  <c:v>Water management 8 %</c:v>
                </c:pt>
                <c:pt idx="3">
                  <c:v>Public transport 2 %</c:v>
                </c:pt>
                <c:pt idx="4">
                  <c:v>Energy efficiency 1 %</c:v>
                </c:pt>
                <c:pt idx="5">
                  <c:v>Waste management 1 %</c:v>
                </c:pt>
                <c:pt idx="6">
                  <c:v>Adaptation measures 0 %</c:v>
                </c:pt>
                <c:pt idx="7">
                  <c:v>Environmental mgmt. 0 %</c:v>
                </c:pt>
              </c:strCache>
            </c:strRef>
          </c:cat>
          <c:val>
            <c:numRef>
              <c:f>Graphs!$C$21:$C$28</c:f>
              <c:numCache>
                <c:formatCode>0%</c:formatCode>
                <c:ptCount val="8"/>
                <c:pt idx="0">
                  <c:v>0.49257593112626569</c:v>
                </c:pt>
                <c:pt idx="1">
                  <c:v>0.38546901754872859</c:v>
                </c:pt>
                <c:pt idx="2">
                  <c:v>7.9559434370307075E-2</c:v>
                </c:pt>
                <c:pt idx="3">
                  <c:v>2.3553120530388216E-2</c:v>
                </c:pt>
                <c:pt idx="4">
                  <c:v>1.1776560265194108E-2</c:v>
                </c:pt>
                <c:pt idx="5">
                  <c:v>6.2641278006351636E-3</c:v>
                </c:pt>
                <c:pt idx="6">
                  <c:v>8.0180835848130095E-4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282-4E4E-B73B-3E363FDD786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152252843394575"/>
          <c:y val="0.22453484981044036"/>
          <c:w val="0.36181080489938755"/>
          <c:h val="0.625004374453193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</xdr:colOff>
      <xdr:row>1</xdr:row>
      <xdr:rowOff>7620</xdr:rowOff>
    </xdr:from>
    <xdr:to>
      <xdr:col>18</xdr:col>
      <xdr:colOff>320040</xdr:colOff>
      <xdr:row>15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42A3B-84F8-48B5-A7F6-5586EE9C6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16</xdr:row>
      <xdr:rowOff>38100</xdr:rowOff>
    </xdr:from>
    <xdr:to>
      <xdr:col>8</xdr:col>
      <xdr:colOff>521970</xdr:colOff>
      <xdr:row>31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F44827-7F33-4DA2-ACBA-C4AC18CCB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B7DCD-6496-4146-B166-AC469F99FEF8}">
  <dimension ref="A1:H28"/>
  <sheetViews>
    <sheetView topLeftCell="A37" workbookViewId="0">
      <selection activeCell="A36" sqref="A36:XFD49"/>
    </sheetView>
  </sheetViews>
  <sheetFormatPr defaultRowHeight="14.5" x14ac:dyDescent="0.35"/>
  <cols>
    <col min="2" max="2" width="27.26953125" customWidth="1"/>
    <col min="3" max="8" width="15.453125" customWidth="1"/>
  </cols>
  <sheetData>
    <row r="1" spans="1:8" x14ac:dyDescent="0.35">
      <c r="A1" s="33"/>
      <c r="B1" s="33"/>
      <c r="C1" s="33"/>
      <c r="D1" s="33"/>
      <c r="E1" s="33"/>
      <c r="F1" s="33"/>
      <c r="G1" s="33"/>
      <c r="H1" s="33"/>
    </row>
    <row r="2" spans="1:8" x14ac:dyDescent="0.35">
      <c r="A2" s="33"/>
      <c r="B2" s="33"/>
      <c r="C2" s="33"/>
      <c r="D2" s="33"/>
      <c r="E2" s="33"/>
      <c r="F2" s="33"/>
      <c r="G2" s="33"/>
      <c r="H2" s="33"/>
    </row>
    <row r="3" spans="1:8" ht="38.5" x14ac:dyDescent="0.35">
      <c r="A3" s="33"/>
      <c r="B3" s="34" t="s">
        <v>29</v>
      </c>
      <c r="C3" s="35" t="s">
        <v>30</v>
      </c>
      <c r="D3" s="36" t="s">
        <v>31</v>
      </c>
      <c r="E3" s="36" t="s">
        <v>32</v>
      </c>
      <c r="F3" s="36"/>
      <c r="G3" s="37" t="s">
        <v>33</v>
      </c>
      <c r="H3" s="37" t="s">
        <v>34</v>
      </c>
    </row>
    <row r="4" spans="1:8" x14ac:dyDescent="0.35">
      <c r="A4" s="33"/>
      <c r="B4" s="34">
        <v>2015</v>
      </c>
      <c r="C4" s="34">
        <v>2634</v>
      </c>
      <c r="D4" s="34">
        <f>5034-2634</f>
        <v>2400</v>
      </c>
      <c r="E4" s="34"/>
      <c r="F4" s="34"/>
      <c r="G4" s="38"/>
      <c r="H4" s="38"/>
    </row>
    <row r="5" spans="1:8" x14ac:dyDescent="0.35">
      <c r="A5" s="33"/>
      <c r="B5" s="34"/>
      <c r="C5" s="34"/>
      <c r="D5" s="34"/>
      <c r="E5" s="34">
        <v>0</v>
      </c>
      <c r="F5" s="34"/>
      <c r="G5" s="38"/>
      <c r="H5" s="38"/>
    </row>
    <row r="6" spans="1:8" x14ac:dyDescent="0.35">
      <c r="A6" s="33"/>
      <c r="B6" s="34">
        <v>2016</v>
      </c>
      <c r="C6" s="34">
        <v>14515.8</v>
      </c>
      <c r="D6" s="34">
        <f>17781.8-14515.8</f>
        <v>3266</v>
      </c>
      <c r="E6" s="34"/>
      <c r="F6" s="34"/>
      <c r="G6" s="38"/>
      <c r="H6" s="38"/>
    </row>
    <row r="7" spans="1:8" x14ac:dyDescent="0.35">
      <c r="A7" s="33"/>
      <c r="B7" s="38"/>
      <c r="C7" s="38"/>
      <c r="D7" s="38"/>
      <c r="E7" s="38">
        <f>10004-5000</f>
        <v>5004</v>
      </c>
      <c r="F7" s="38"/>
      <c r="G7" s="38">
        <v>5000</v>
      </c>
      <c r="H7" s="38"/>
    </row>
    <row r="8" spans="1:8" x14ac:dyDescent="0.35">
      <c r="A8" s="33"/>
      <c r="B8" s="34">
        <v>2017</v>
      </c>
      <c r="C8" s="34">
        <v>19954.900000000001</v>
      </c>
      <c r="D8" s="34">
        <f>26933.7-19954.9</f>
        <v>6978.7999999999993</v>
      </c>
      <c r="E8" s="34"/>
      <c r="F8" s="34"/>
      <c r="G8" s="38"/>
      <c r="H8" s="38"/>
    </row>
    <row r="9" spans="1:8" x14ac:dyDescent="0.35">
      <c r="A9" s="33"/>
      <c r="B9" s="38"/>
      <c r="C9" s="38"/>
      <c r="D9" s="38"/>
      <c r="E9" s="38">
        <f>10004-5000</f>
        <v>5004</v>
      </c>
      <c r="F9" s="38"/>
      <c r="G9" s="38">
        <v>5000</v>
      </c>
      <c r="H9" s="38">
        <f>14396.5-G9-E9</f>
        <v>4392.5</v>
      </c>
    </row>
    <row r="10" spans="1:8" x14ac:dyDescent="0.35">
      <c r="A10" s="33"/>
      <c r="B10" s="33"/>
      <c r="C10" s="33"/>
      <c r="D10" s="33"/>
      <c r="E10" s="33"/>
      <c r="F10" s="33"/>
      <c r="G10" s="33"/>
      <c r="H10" s="33"/>
    </row>
    <row r="18" spans="2:4" x14ac:dyDescent="0.35">
      <c r="B18" s="39" t="s">
        <v>35</v>
      </c>
      <c r="C18" s="1"/>
    </row>
    <row r="19" spans="2:4" x14ac:dyDescent="0.35">
      <c r="B19" s="1" t="s">
        <v>36</v>
      </c>
      <c r="C19" s="1"/>
    </row>
    <row r="20" spans="2:4" x14ac:dyDescent="0.35">
      <c r="B20" s="40"/>
      <c r="C20" s="1"/>
    </row>
    <row r="21" spans="2:4" x14ac:dyDescent="0.35">
      <c r="B21" s="41" t="s">
        <v>37</v>
      </c>
      <c r="C21" s="42">
        <v>0.49257593112626569</v>
      </c>
      <c r="D21" s="42"/>
    </row>
    <row r="22" spans="2:4" x14ac:dyDescent="0.35">
      <c r="B22" s="41" t="s">
        <v>38</v>
      </c>
      <c r="C22" s="42">
        <v>0.38546901754872859</v>
      </c>
      <c r="D22" s="42"/>
    </row>
    <row r="23" spans="2:4" x14ac:dyDescent="0.35">
      <c r="B23" s="41" t="s">
        <v>39</v>
      </c>
      <c r="C23" s="42">
        <v>7.9559434370307075E-2</v>
      </c>
      <c r="D23" s="42"/>
    </row>
    <row r="24" spans="2:4" x14ac:dyDescent="0.35">
      <c r="B24" s="41" t="s">
        <v>40</v>
      </c>
      <c r="C24" s="42">
        <v>2.3553120530388216E-2</v>
      </c>
      <c r="D24" s="42"/>
    </row>
    <row r="25" spans="2:4" x14ac:dyDescent="0.35">
      <c r="B25" s="41" t="s">
        <v>41</v>
      </c>
      <c r="C25" s="42">
        <v>1.1776560265194108E-2</v>
      </c>
      <c r="D25" s="42"/>
    </row>
    <row r="26" spans="2:4" x14ac:dyDescent="0.35">
      <c r="B26" s="43" t="s">
        <v>42</v>
      </c>
      <c r="C26" s="42">
        <v>6.2641278006351636E-3</v>
      </c>
      <c r="D26" s="42"/>
    </row>
    <row r="27" spans="2:4" x14ac:dyDescent="0.35">
      <c r="B27" s="41" t="s">
        <v>43</v>
      </c>
      <c r="C27" s="42">
        <v>8.0180835848130095E-4</v>
      </c>
      <c r="D27" s="42"/>
    </row>
    <row r="28" spans="2:4" x14ac:dyDescent="0.35">
      <c r="B28" s="41" t="s">
        <v>44</v>
      </c>
      <c r="C28" s="42">
        <v>0</v>
      </c>
      <c r="D28" s="4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5"/>
  <sheetViews>
    <sheetView tabSelected="1" workbookViewId="0">
      <selection activeCell="G20" sqref="G20"/>
    </sheetView>
  </sheetViews>
  <sheetFormatPr defaultRowHeight="14.5" x14ac:dyDescent="0.35"/>
  <cols>
    <col min="1" max="1" width="10.26953125" customWidth="1"/>
    <col min="2" max="2" width="36.7265625" customWidth="1"/>
    <col min="3" max="3" width="24.81640625" customWidth="1"/>
    <col min="4" max="4" width="25.81640625" customWidth="1"/>
    <col min="5" max="5" width="24.81640625" customWidth="1"/>
  </cols>
  <sheetData>
    <row r="2" spans="2:5" s="15" customFormat="1" ht="18" customHeight="1" x14ac:dyDescent="0.35">
      <c r="B2" s="12" t="s">
        <v>28</v>
      </c>
      <c r="C2" s="13"/>
      <c r="D2" s="13"/>
      <c r="E2" s="14"/>
    </row>
    <row r="3" spans="2:5" s="1" customFormat="1" ht="30" customHeight="1" x14ac:dyDescent="0.35">
      <c r="B3" s="6" t="s">
        <v>15</v>
      </c>
      <c r="C3" s="4" t="s">
        <v>0</v>
      </c>
      <c r="D3" s="4" t="s">
        <v>8</v>
      </c>
      <c r="E3" s="8" t="s">
        <v>9</v>
      </c>
    </row>
    <row r="4" spans="2:5" x14ac:dyDescent="0.35">
      <c r="B4" s="21" t="s">
        <v>1</v>
      </c>
      <c r="C4" s="5">
        <v>395.733</v>
      </c>
      <c r="D4" s="5">
        <v>7.0990000000000002</v>
      </c>
      <c r="E4" s="5">
        <v>56</v>
      </c>
    </row>
    <row r="5" spans="2:5" x14ac:dyDescent="0.35">
      <c r="B5" s="21" t="s">
        <v>2</v>
      </c>
      <c r="C5" s="5">
        <v>2.0179999999999998</v>
      </c>
      <c r="D5" s="5">
        <v>6.0069999999999997</v>
      </c>
      <c r="E5" s="5" t="s">
        <v>10</v>
      </c>
    </row>
    <row r="6" spans="2:5" x14ac:dyDescent="0.35">
      <c r="B6" s="21" t="s">
        <v>3</v>
      </c>
      <c r="C6" s="5">
        <v>21.510999999999999</v>
      </c>
      <c r="D6" s="5">
        <v>241</v>
      </c>
      <c r="E6" s="5">
        <v>89</v>
      </c>
    </row>
    <row r="7" spans="2:5" x14ac:dyDescent="0.35">
      <c r="B7" s="21" t="s">
        <v>4</v>
      </c>
      <c r="C7" s="5">
        <v>732</v>
      </c>
      <c r="D7" s="5">
        <v>416</v>
      </c>
      <c r="E7" s="5">
        <v>2</v>
      </c>
    </row>
    <row r="8" spans="2:5" x14ac:dyDescent="0.35">
      <c r="B8" s="21" t="s">
        <v>5</v>
      </c>
      <c r="C8" s="5">
        <v>500</v>
      </c>
      <c r="D8" s="5">
        <v>125</v>
      </c>
      <c r="E8" s="5">
        <v>4</v>
      </c>
    </row>
    <row r="9" spans="2:5" x14ac:dyDescent="0.35">
      <c r="B9" s="21" t="s">
        <v>19</v>
      </c>
      <c r="C9" s="5" t="s">
        <v>6</v>
      </c>
      <c r="D9" s="5">
        <v>635</v>
      </c>
      <c r="E9" s="5" t="s">
        <v>6</v>
      </c>
    </row>
    <row r="10" spans="2:5" hidden="1" x14ac:dyDescent="0.35">
      <c r="B10" s="21" t="s">
        <v>17</v>
      </c>
      <c r="C10" s="22" t="s">
        <v>6</v>
      </c>
      <c r="D10" s="22">
        <v>0</v>
      </c>
      <c r="E10" s="22" t="s">
        <v>6</v>
      </c>
    </row>
    <row r="11" spans="2:5" hidden="1" x14ac:dyDescent="0.35">
      <c r="B11" s="23" t="s">
        <v>7</v>
      </c>
      <c r="C11" s="22" t="s">
        <v>6</v>
      </c>
      <c r="D11" s="22">
        <v>0</v>
      </c>
      <c r="E11" s="22" t="s">
        <v>6</v>
      </c>
    </row>
    <row r="12" spans="2:5" hidden="1" x14ac:dyDescent="0.35">
      <c r="B12" s="23" t="s">
        <v>16</v>
      </c>
      <c r="C12" s="22" t="s">
        <v>6</v>
      </c>
      <c r="D12" s="22">
        <v>0</v>
      </c>
      <c r="E12" s="22" t="s">
        <v>6</v>
      </c>
    </row>
    <row r="13" spans="2:5" x14ac:dyDescent="0.35">
      <c r="B13" s="24" t="s">
        <v>11</v>
      </c>
      <c r="C13" s="25">
        <v>420.49400000000003</v>
      </c>
      <c r="D13" s="25">
        <v>14.523999999999999</v>
      </c>
      <c r="E13" s="22" t="s">
        <v>6</v>
      </c>
    </row>
    <row r="14" spans="2:5" x14ac:dyDescent="0.35">
      <c r="B14" s="47" t="s">
        <v>22</v>
      </c>
      <c r="C14" s="48"/>
      <c r="D14" s="27">
        <v>13.888999999999999</v>
      </c>
      <c r="E14" s="25" t="s">
        <v>24</v>
      </c>
    </row>
    <row r="15" spans="2:5" ht="14.5" customHeight="1" x14ac:dyDescent="0.35">
      <c r="B15" s="45" t="s">
        <v>25</v>
      </c>
      <c r="C15" s="46"/>
      <c r="D15" s="28"/>
      <c r="E15" s="29" t="s">
        <v>23</v>
      </c>
    </row>
    <row r="16" spans="2:5" x14ac:dyDescent="0.35">
      <c r="B16" s="30" t="s">
        <v>26</v>
      </c>
      <c r="C16" s="31"/>
      <c r="D16" s="28"/>
      <c r="E16" s="29" t="s">
        <v>21</v>
      </c>
    </row>
    <row r="17" spans="2:5" ht="6" customHeight="1" x14ac:dyDescent="0.35">
      <c r="B17" s="11"/>
      <c r="C17" s="11"/>
      <c r="D17" s="11"/>
      <c r="E17" s="11"/>
    </row>
    <row r="18" spans="2:5" s="32" customFormat="1" ht="27.65" customHeight="1" x14ac:dyDescent="0.35">
      <c r="B18" s="44" t="s">
        <v>27</v>
      </c>
      <c r="C18" s="44"/>
      <c r="D18" s="44"/>
      <c r="E18" s="44"/>
    </row>
    <row r="19" spans="2:5" x14ac:dyDescent="0.35">
      <c r="B19" s="11"/>
      <c r="C19" s="11"/>
      <c r="D19" s="11"/>
      <c r="E19" s="11"/>
    </row>
    <row r="20" spans="2:5" ht="18" customHeight="1" x14ac:dyDescent="0.35">
      <c r="B20" s="12" t="s">
        <v>13</v>
      </c>
      <c r="C20" s="7"/>
      <c r="D20" s="7"/>
      <c r="E20" s="16">
        <f>14.3965/D13</f>
        <v>0.99122142660424128</v>
      </c>
    </row>
    <row r="21" spans="2:5" ht="15" customHeight="1" x14ac:dyDescent="0.35">
      <c r="B21" s="26" t="s">
        <v>20</v>
      </c>
      <c r="C21" s="2"/>
      <c r="D21" s="2"/>
      <c r="E21" s="10"/>
    </row>
    <row r="22" spans="2:5" ht="15.65" customHeight="1" x14ac:dyDescent="0.35">
      <c r="B22" s="9" t="s">
        <v>12</v>
      </c>
      <c r="C22" s="3"/>
      <c r="D22" s="3"/>
      <c r="E22" s="20">
        <f>(10.04684-5)/14.3965*E20</f>
        <v>0.34748278711098868</v>
      </c>
    </row>
    <row r="23" spans="2:5" ht="15.65" customHeight="1" x14ac:dyDescent="0.35">
      <c r="B23" s="9" t="s">
        <v>14</v>
      </c>
      <c r="C23" s="3"/>
      <c r="D23" s="3"/>
      <c r="E23" s="20">
        <f>5/14.3965*E20</f>
        <v>0.34425778022583314</v>
      </c>
    </row>
    <row r="24" spans="2:5" ht="15.65" customHeight="1" x14ac:dyDescent="0.35">
      <c r="B24" s="9" t="s">
        <v>18</v>
      </c>
      <c r="C24" s="3"/>
      <c r="D24" s="3"/>
      <c r="E24" s="20">
        <f>(14.3965-10.04684)/14.3965*E20</f>
        <v>0.29948085926741946</v>
      </c>
    </row>
    <row r="25" spans="2:5" ht="4.1500000000000004" customHeight="1" x14ac:dyDescent="0.35">
      <c r="B25" s="17"/>
      <c r="C25" s="18"/>
      <c r="D25" s="18"/>
      <c r="E25" s="19"/>
    </row>
  </sheetData>
  <mergeCells count="3">
    <mergeCell ref="B18:E18"/>
    <mergeCell ref="B15:C15"/>
    <mergeCell ref="B14:C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Graphs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Bergstrand</dc:creator>
  <cp:lastModifiedBy>Björn Bergstrand</cp:lastModifiedBy>
  <dcterms:created xsi:type="dcterms:W3CDTF">2018-02-02T10:07:25Z</dcterms:created>
  <dcterms:modified xsi:type="dcterms:W3CDTF">2018-09-20T11:48:41Z</dcterms:modified>
</cp:coreProperties>
</file>